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transparentnost\"/>
    </mc:Choice>
  </mc:AlternateContent>
  <xr:revisionPtr revIDLastSave="0" documentId="8_{8A9F7759-E408-463C-95CF-21D850AC8705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SIJEČANJ " sheetId="1" r:id="rId1"/>
    <sheet name="VELJAČA" sheetId="7" r:id="rId2"/>
  </sheets>
  <definedNames>
    <definedName name="Br_fakture" localSheetId="1">#REF!</definedName>
    <definedName name="Br_fakture">#REF!</definedName>
    <definedName name="NazivTvrtke" localSheetId="1">VELJAČA!#REF!</definedName>
    <definedName name="NazivTvrtke">'SIJEČANJ '!#REF!</definedName>
    <definedName name="PojedinostiOBrFakture">"PojedinostiOFakturi[Br fakture]"</definedName>
    <definedName name="rngInvoice" localSheetId="1">VELJAČA!#REF!</definedName>
    <definedName name="rngInvoice">'SIJEČANJ '!#REF!</definedName>
    <definedName name="TraženjeKupca" localSheetId="1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40" i="7" l="1"/>
  <c r="E45" i="1" l="1"/>
  <c r="C10" i="1" a="1"/>
  <c r="C10" i="1" s="1"/>
  <c r="B10" i="1" a="1"/>
  <c r="B10" i="1" s="1"/>
  <c r="C9" i="1" a="1"/>
  <c r="C9" i="1" s="1"/>
  <c r="B9" i="1" a="1"/>
  <c r="B9" i="1" s="1"/>
  <c r="C7" i="1" a="1"/>
  <c r="C7" i="1" s="1"/>
  <c r="B7" i="1" a="1"/>
  <c r="B7" i="1" s="1"/>
  <c r="C7" i="7" l="1" a="1"/>
  <c r="C7" i="7" s="1"/>
  <c r="B7" i="7" a="1"/>
  <c r="B7" i="7" s="1"/>
</calcChain>
</file>

<file path=xl/sharedStrings.xml><?xml version="1.0" encoding="utf-8"?>
<sst xmlns="http://schemas.openxmlformats.org/spreadsheetml/2006/main" count="233" uniqueCount="124">
  <si>
    <t>Iznos</t>
  </si>
  <si>
    <t>ZAGREB</t>
  </si>
  <si>
    <t>VELIKA GORICA</t>
  </si>
  <si>
    <t>ZAPOSLENICI</t>
  </si>
  <si>
    <t>DRŽAVNI PRORAČUN RH</t>
  </si>
  <si>
    <t>UKUPNO</t>
  </si>
  <si>
    <t>3234 KOMUNALNE USLUGE</t>
  </si>
  <si>
    <t>HP-HRVATSKA POŠTA D.D.</t>
  </si>
  <si>
    <t>HRVATSKI TELEKOM D.D.</t>
  </si>
  <si>
    <t>3231 USLUGE TELEFONA, POŠTE I PRIJEVOZA</t>
  </si>
  <si>
    <t>3223 ENERGIJA</t>
  </si>
  <si>
    <t>FINANCIJSKA AGENCIJA</t>
  </si>
  <si>
    <t>Naziv primatelja</t>
  </si>
  <si>
    <t>OIB primatelja</t>
  </si>
  <si>
    <t>Sjedište primatelja</t>
  </si>
  <si>
    <t>Vrsta rashoda i izdatka</t>
  </si>
  <si>
    <t>3121 OSTALI RASHODI ZA ZAPOSLENE</t>
  </si>
  <si>
    <t>INFORMACIJA O TROŠENJU SREDSTAVA</t>
  </si>
  <si>
    <t>3238 RAČUNALNE USLUGE</t>
  </si>
  <si>
    <t>3221 UREDSKI MATERIJAL I OSTALI MATERIJALNI RASHODI</t>
  </si>
  <si>
    <t>3232 USLUGE TEKUĆEG I INVESTICIJSKOG ODRŽAVANJA</t>
  </si>
  <si>
    <t>3224 MATERIJAL I DIJELOVI ZA TEKUĆE I INVESTICIJSKO ODRŽAVANJE</t>
  </si>
  <si>
    <t>3212 PRIJEVOZ ZA SIJEČANJ 2024.</t>
  </si>
  <si>
    <t>3111 PLAĆA  ZA  SIJEČANJ 2024.</t>
  </si>
  <si>
    <t>3295 NOVČANA NAKNADA POSLODAVCA ZBOG NEZAPOŠLJAVANJA OSOBA S INVALIDITETOM ZA 1/24</t>
  </si>
  <si>
    <t>Naziv ustanove: Osnovna škola 1. listopada 1942.</t>
  </si>
  <si>
    <t>Adresa: Stožernog brigadira Ante Šaškora 54</t>
  </si>
  <si>
    <t>Broj faksa: 021 867 691</t>
  </si>
  <si>
    <t>Tel. broj: 021 867 691</t>
  </si>
  <si>
    <t>E-pošta: os-cisla@os-cisla.skole.hr</t>
  </si>
  <si>
    <t>Poštanski broj : 21253 Gata</t>
  </si>
  <si>
    <t>Web-mjesto:http://os-cisla.skole.hr/</t>
  </si>
  <si>
    <t>3132 DOPRINOS ZA ZDRAVSTVENO OSIGURANJE</t>
  </si>
  <si>
    <t>KLANAC</t>
  </si>
  <si>
    <t>PODGRAĐE</t>
  </si>
  <si>
    <t>3231 USLUGE PRIJEVOZA UČENIKA</t>
  </si>
  <si>
    <t>ZORA LELAS KOVIĆ</t>
  </si>
  <si>
    <t>3237 INTELEKTUALNE I OSOBNE USLUGE (UGOVOR O DJELU )</t>
  </si>
  <si>
    <t xml:space="preserve">3238 RAČUNALNE USLUGE </t>
  </si>
  <si>
    <t xml:space="preserve">FINA </t>
  </si>
  <si>
    <t>HEP OPSKRBA</t>
  </si>
  <si>
    <t>3239 OSTALI NESPOMENUTI RASHODI POSLOVANJA</t>
  </si>
  <si>
    <t>3223 ELEKTRIČNA ENERGIJA</t>
  </si>
  <si>
    <t>STUDENAC</t>
  </si>
  <si>
    <t>OMIŠ</t>
  </si>
  <si>
    <t>IN REBUS D.O.O.</t>
  </si>
  <si>
    <t xml:space="preserve">A4 </t>
  </si>
  <si>
    <t>KAŠTEL SUĆURAC</t>
  </si>
  <si>
    <t>ZLATKO D.O.O.</t>
  </si>
  <si>
    <t>SPLIT</t>
  </si>
  <si>
    <t>TERRA AUSTRALIS D.O.O.</t>
  </si>
  <si>
    <t>DUGOPOLJE</t>
  </si>
  <si>
    <t>3225 SITNI INVENTAR</t>
  </si>
  <si>
    <t>OTP BANKA</t>
  </si>
  <si>
    <t>3431 BANKARSKE USLUGE I USLUGE PLATNOG PROMETA</t>
  </si>
  <si>
    <t>VEDRAN CIGIĆ</t>
  </si>
  <si>
    <t>VODOVOD I KANLIZACIJA</t>
  </si>
  <si>
    <t>PEOVICA D.O.O.</t>
  </si>
  <si>
    <t xml:space="preserve">HANZA MEDIA </t>
  </si>
  <si>
    <t>GLOSSA</t>
  </si>
  <si>
    <t>GROM</t>
  </si>
  <si>
    <t>SVEŽANJ</t>
  </si>
  <si>
    <t>ADMINISTRATOR</t>
  </si>
  <si>
    <t>ATESTI I PROCJENE</t>
  </si>
  <si>
    <t>VODOVOD OMIŠ</t>
  </si>
  <si>
    <t>NARODNE NOVINE</t>
  </si>
  <si>
    <t>LIRA</t>
  </si>
  <si>
    <t>TEPIH CENTAR</t>
  </si>
  <si>
    <t>HEP ELEKTRA</t>
  </si>
  <si>
    <t>TRAMAX</t>
  </si>
  <si>
    <t>CHIPOTEKA</t>
  </si>
  <si>
    <t>HERCEGOVA TRGOVINA</t>
  </si>
  <si>
    <t>3721 NAKNADE GRAĐANIMA I KUĆANSTVIMA U NOVCU</t>
  </si>
  <si>
    <t>RODITELJI</t>
  </si>
  <si>
    <t>OSTRVICA GRADNJA</t>
  </si>
  <si>
    <t>ROGAČ</t>
  </si>
  <si>
    <t>KRIVODOL</t>
  </si>
  <si>
    <t>OSTRVICA</t>
  </si>
  <si>
    <t>SESVETE</t>
  </si>
  <si>
    <t>DUĆE-VAVLJE</t>
  </si>
  <si>
    <t>3222 MATERIJAL I SIROVINE</t>
  </si>
  <si>
    <t>3233 USLUGE PROMIDŽBE I INFORNMIRANJA</t>
  </si>
  <si>
    <t>ŽRNOVNICA</t>
  </si>
  <si>
    <t>3237 INTELEKTUALNE I OSOBNE USLUGE</t>
  </si>
  <si>
    <t>SIJEČANJ 2024.g.</t>
  </si>
  <si>
    <t>3234 kOMUNALNE USLUGE</t>
  </si>
  <si>
    <t>SOLIN</t>
  </si>
  <si>
    <t>3211 SLUŽBENA PUTOVANJA</t>
  </si>
  <si>
    <t>HEP elektra</t>
  </si>
  <si>
    <t>PEOVICA</t>
  </si>
  <si>
    <t>IN REBUS</t>
  </si>
  <si>
    <t>Administrator</t>
  </si>
  <si>
    <t xml:space="preserve">HT hrvatski  telekom </t>
  </si>
  <si>
    <t>Atesti i procjene</t>
  </si>
  <si>
    <t>Hep opskrba</t>
  </si>
  <si>
    <t>Financijska agencija</t>
  </si>
  <si>
    <t xml:space="preserve">HP </t>
  </si>
  <si>
    <t>3721 sufinanciranje troškova prijevoza</t>
  </si>
  <si>
    <t>3231 USLUGE TELEFONA</t>
  </si>
  <si>
    <t>3231 POŠTARINA</t>
  </si>
  <si>
    <t>3299 OSTALE NESPOMENUTE USLUGE</t>
  </si>
  <si>
    <t>3231 PRIJEVOZ UČENIKA</t>
  </si>
  <si>
    <t>OPSTANAK</t>
  </si>
  <si>
    <t>-</t>
  </si>
  <si>
    <t>BOBIS</t>
  </si>
  <si>
    <t>3224 NAMIRNICE</t>
  </si>
  <si>
    <t>STP TEHNIČAR</t>
  </si>
  <si>
    <t xml:space="preserve">3111 PLAĆA </t>
  </si>
  <si>
    <t>prosinac  2025.g.</t>
  </si>
  <si>
    <t>3212 PRIJEVOZ ZA prosinac 2025.</t>
  </si>
  <si>
    <t>3111 PLAĆA  ZA prosinac 2025.</t>
  </si>
  <si>
    <t>OPG MRAVAK</t>
  </si>
  <si>
    <t>KATARINA ZRINSKI</t>
  </si>
  <si>
    <t>Profil klett</t>
  </si>
  <si>
    <t>PETROL</t>
  </si>
  <si>
    <t>4241 KNJIGE</t>
  </si>
  <si>
    <t>3721 sufinanciranje troškova udžbenika</t>
  </si>
  <si>
    <t>SPEKTAR</t>
  </si>
  <si>
    <t>3213 STRUČNI SKUP</t>
  </si>
  <si>
    <t>3224 MATERIJAL I DIJELOVI</t>
  </si>
  <si>
    <t>SERVIS INVEST MRKONJIĆ</t>
  </si>
  <si>
    <t>TERMODINAMIKA</t>
  </si>
  <si>
    <t>VARAŽDIN</t>
  </si>
  <si>
    <t>OTOK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</si>
</sst>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164" formatCode="_-* #,##0\ &quot;kn&quot;_-;\-* #,##0\ &quot;kn&quot;_-;_-* &quot;-&quot;\ &quot;kn&quot;_-;_-@_-"/>
    <numFmt numFmtId="165" formatCode="_-* #,##0.00\ &quot;kn&quot;_-;\-* #,##0.00\ &quot;kn&quot;_-;_-* &quot;-&quot;??\ &quot;kn&quot;_-;_-@_-"/>
    <numFmt numFmtId="166" formatCode="_-* #,##0.00\ _k_n_-;\-* #,##0.00\ _k_n_-;_-* &quot;-&quot;??\ _k_n_-;_-@_-"/>
    <numFmt numFmtId="167" formatCode="_(* #,##0_);_(* \(#,##0\);_(* &quot;-&quot;_);_(@_)"/>
    <numFmt numFmtId="168" formatCode="_(* #,##0.00_);_(* \(#,##0.00\);_(* &quot;-&quot;??_);_(@_)"/>
  </numFmts>
  <fonts count="35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sz val="10"/>
      <color theme="2" tint="-0.749961851863155"/>
      <name val="Calibri"/>
      <family val="2"/>
      <scheme val="minor"/>
    </font>
    <font>
      <sz val="10"/>
      <color rgb="FF424242"/>
      <name val="Calibri"/>
      <family val="2"/>
      <scheme val="minor"/>
    </font>
    <font>
      <sz val="10"/>
      <name val="Calibri"/>
      <scheme val="minor"/>
    </font>
    <font>
      <sz val="10"/>
      <color rgb="FF424242"/>
      <name val="Calibri"/>
      <family val="2"/>
      <charset val="238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3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8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67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165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165" fontId="0" fillId="2" borderId="0" xfId="0" applyNumberFormat="1" applyFill="1" applyBorder="1" applyAlignment="1">
      <alignment horizontal="center" vertical="center" wrapText="1"/>
    </xf>
    <xf numFmtId="166" fontId="0" fillId="0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28" fillId="0" borderId="0" xfId="0" applyFont="1" applyAlignment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165" fontId="26" fillId="2" borderId="0" xfId="0" applyNumberFormat="1" applyFont="1" applyFill="1" applyBorder="1" applyAlignment="1">
      <alignment horizontal="center" vertical="center"/>
    </xf>
    <xf numFmtId="166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0" fillId="35" borderId="0" xfId="0" applyNumberFormat="1" applyFill="1" applyAlignment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1" fillId="2" borderId="0" xfId="0" applyNumberFormat="1" applyFont="1" applyFill="1" applyBorder="1" applyAlignment="1" applyProtection="1">
      <alignment horizontal="center" vertical="center"/>
    </xf>
    <xf numFmtId="0" fontId="1" fillId="2" borderId="0" xfId="0" applyNumberFormat="1" applyFont="1" applyFill="1" applyBorder="1" applyAlignment="1" applyProtection="1">
      <alignment horizontal="center" vertical="center" wrapText="1"/>
    </xf>
    <xf numFmtId="0" fontId="0" fillId="2" borderId="10" xfId="0" applyNumberFormat="1" applyFont="1" applyFill="1" applyBorder="1" applyAlignment="1" applyProtection="1">
      <alignment horizontal="center" vertical="center"/>
    </xf>
    <xf numFmtId="0" fontId="0" fillId="2" borderId="10" xfId="0" applyNumberFormat="1" applyFill="1" applyBorder="1" applyAlignment="1">
      <alignment horizontal="center" vertical="center"/>
    </xf>
    <xf numFmtId="165" fontId="0" fillId="2" borderId="10" xfId="0" applyNumberFormat="1" applyFill="1" applyBorder="1" applyAlignment="1">
      <alignment horizontal="center" vertical="center"/>
    </xf>
    <xf numFmtId="166" fontId="0" fillId="0" borderId="10" xfId="0" applyNumberFormat="1" applyFill="1" applyBorder="1" applyAlignment="1">
      <alignment horizontal="center" vertical="center"/>
    </xf>
    <xf numFmtId="165" fontId="0" fillId="2" borderId="10" xfId="0" applyNumberFormat="1" applyFill="1" applyBorder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6" fillId="2" borderId="11" xfId="0" applyNumberFormat="1" applyFont="1" applyFill="1" applyBorder="1" applyAlignment="1" applyProtection="1">
      <alignment horizontal="center" vertical="center"/>
    </xf>
    <xf numFmtId="166" fontId="26" fillId="0" borderId="12" xfId="0" applyNumberFormat="1" applyFont="1" applyFill="1" applyBorder="1" applyAlignment="1">
      <alignment horizontal="center" vertical="center"/>
    </xf>
    <xf numFmtId="0" fontId="3" fillId="2" borderId="0" xfId="0" applyNumberFormat="1" applyFont="1" applyFill="1" applyAlignment="1" applyProtection="1">
      <alignment horizontal="center" vertical="top" wrapText="1"/>
    </xf>
    <xf numFmtId="0" fontId="3" fillId="2" borderId="0" xfId="0" applyNumberFormat="1" applyFont="1" applyFill="1" applyAlignment="1" applyProtection="1">
      <alignment horizontal="center" vertical="center"/>
    </xf>
    <xf numFmtId="165" fontId="3" fillId="2" borderId="0" xfId="0" applyNumberFormat="1" applyFont="1" applyFill="1" applyAlignment="1" applyProtection="1">
      <alignment horizontal="center" vertical="center"/>
    </xf>
    <xf numFmtId="165" fontId="3" fillId="2" borderId="0" xfId="0" applyNumberFormat="1" applyFont="1" applyFill="1" applyAlignment="1" applyProtection="1">
      <alignment horizontal="center" vertical="center" wrapText="1"/>
    </xf>
    <xf numFmtId="0" fontId="31" fillId="2" borderId="0" xfId="0" applyNumberFormat="1" applyFont="1" applyFill="1" applyBorder="1" applyAlignment="1" applyProtection="1">
      <alignment horizontal="center" vertical="center"/>
    </xf>
    <xf numFmtId="0" fontId="31" fillId="2" borderId="0" xfId="0" applyNumberFormat="1" applyFont="1" applyFill="1" applyBorder="1" applyAlignment="1">
      <alignment horizontal="center" vertical="center"/>
    </xf>
    <xf numFmtId="165" fontId="31" fillId="2" borderId="0" xfId="0" applyNumberFormat="1" applyFont="1" applyFill="1" applyBorder="1" applyAlignment="1">
      <alignment horizontal="center" vertical="center"/>
    </xf>
    <xf numFmtId="166" fontId="31" fillId="0" borderId="0" xfId="0" applyNumberFormat="1" applyFont="1" applyFill="1" applyBorder="1" applyAlignment="1">
      <alignment horizontal="center" vertical="center"/>
    </xf>
    <xf numFmtId="165" fontId="31" fillId="2" borderId="0" xfId="0" applyNumberFormat="1" applyFont="1" applyFill="1" applyBorder="1" applyAlignment="1">
      <alignment horizontal="center" vertical="center" wrapText="1"/>
    </xf>
    <xf numFmtId="0" fontId="31" fillId="35" borderId="0" xfId="0" applyNumberFormat="1" applyFont="1" applyFill="1" applyAlignment="1">
      <alignment horizontal="center" vertical="center"/>
    </xf>
    <xf numFmtId="0" fontId="33" fillId="2" borderId="0" xfId="0" applyNumberFormat="1" applyFont="1" applyFill="1" applyAlignment="1" applyProtection="1">
      <alignment horizontal="center" vertical="top" wrapText="1"/>
    </xf>
    <xf numFmtId="0" fontId="33" fillId="2" borderId="0" xfId="0" applyNumberFormat="1" applyFont="1" applyFill="1" applyAlignment="1" applyProtection="1">
      <alignment horizontal="center" vertical="center"/>
    </xf>
    <xf numFmtId="165" fontId="33" fillId="2" borderId="0" xfId="0" applyNumberFormat="1" applyFont="1" applyFill="1" applyAlignment="1" applyProtection="1">
      <alignment horizontal="center" vertical="center"/>
    </xf>
    <xf numFmtId="166" fontId="33" fillId="0" borderId="0" xfId="0" applyNumberFormat="1" applyFont="1" applyFill="1" applyAlignment="1" applyProtection="1">
      <alignment horizontal="center" vertical="center"/>
    </xf>
    <xf numFmtId="166" fontId="3" fillId="2" borderId="0" xfId="0" applyNumberFormat="1" applyFont="1" applyFill="1" applyAlignment="1" applyProtection="1">
      <alignment horizontal="center" vertical="center"/>
    </xf>
    <xf numFmtId="165" fontId="31" fillId="35" borderId="0" xfId="0" applyNumberFormat="1" applyFont="1" applyFill="1" applyBorder="1" applyAlignment="1">
      <alignment horizontal="center" vertical="center"/>
    </xf>
    <xf numFmtId="0" fontId="31" fillId="35" borderId="0" xfId="0" applyNumberFormat="1" applyFont="1" applyFill="1" applyBorder="1" applyAlignment="1" applyProtection="1">
      <alignment horizontal="center" vertical="center"/>
    </xf>
    <xf numFmtId="0" fontId="32" fillId="35" borderId="0" xfId="0" applyFont="1" applyFill="1" applyAlignment="1">
      <alignment horizontal="center" vertical="center" wrapText="1"/>
    </xf>
    <xf numFmtId="0" fontId="34" fillId="0" borderId="0" xfId="0" applyFont="1" applyAlignment="1">
      <alignment horizontal="center" vertical="center"/>
    </xf>
    <xf numFmtId="2" fontId="31" fillId="0" borderId="0" xfId="0" applyNumberFormat="1" applyFont="1" applyFill="1" applyBorder="1" applyAlignment="1">
      <alignment horizontal="center" vertical="center"/>
    </xf>
    <xf numFmtId="2" fontId="3" fillId="2" borderId="0" xfId="0" applyNumberFormat="1" applyFont="1" applyFill="1" applyAlignment="1" applyProtection="1">
      <alignment horizontal="right" vertical="center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8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166" formatCode="_-* #,##0.00\ _k_n_-;\-* #,##0.00\ _k_n_-;_-* &quot;-&quot;??\ _k_n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top" textRotation="0" wrapText="1" indent="0" justifyLastLine="0" shrinkToFit="0" readingOrder="0"/>
      <protection locked="1" hidden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79"/>
      <tableStyleElement type="headerRow" dxfId="78"/>
      <tableStyleElement type="totalRow" dxfId="77"/>
      <tableStyleElement type="firstColumn" dxfId="76"/>
      <tableStyleElement type="lastColumn" dxfId="75"/>
      <tableStyleElement type="firstRowStripe" dxfId="74"/>
      <tableStyleElement type="firstColumnStripe" dxfId="73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46" dataDxfId="72" totalsRowDxfId="71">
  <autoFilter ref="A6:E46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70" totalsRowDxfId="69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68" totalsRowDxfId="67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66" totalsRowDxfId="65">
      <calculatedColumnFormula array="1">IFERROR(INDEX(#REF!,SMALL(IF(#REF!=rngInvoice,ROW(#REF!)-ROW(#REF!)), ROW(1:1)), MATCH($C$6,#REF!, 0)),"")</calculatedColumnFormula>
    </tableColumn>
    <tableColumn id="3" xr3:uid="{00000000-0010-0000-0000-000003000000}" name="Vrsta rashoda i izdatka" dataDxfId="64" totalsRowDxfId="63"/>
    <tableColumn id="11" xr3:uid="{00000000-0010-0000-0000-00000B000000}" name="Iznos" totalsRowFunction="count" dataDxfId="62" totalsRowDxfId="61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1000000}" name="FakturaProjekta2" displayName="FakturaProjekta2" ref="A6:E40" totalsRowCount="1" headerRowDxfId="60" dataDxfId="59" totalsRowDxfId="58">
  <autoFilter ref="A6:E39" xr:uid="{00000000-0009-0000-0100-000001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100-000007000000}" name="Naziv primatelja" dataDxfId="9" totalsRowDxfId="4"/>
    <tableColumn id="8" xr3:uid="{00000000-0010-0000-0100-000008000000}" name="OIB primatelja" dataDxfId="8" totalsRowDxfId="3"/>
    <tableColumn id="10" xr3:uid="{00000000-0010-0000-0100-00000A000000}" name="Sjedište primatelja" dataDxfId="7" totalsRowDxfId="2"/>
    <tableColumn id="3" xr3:uid="{00000000-0010-0000-0100-000003000000}" name="Vrsta rashoda i izdatka" dataDxfId="6" totalsRowDxfId="1"/>
    <tableColumn id="11" xr3:uid="{00000000-0010-0000-0100-00000B000000}" name="Iznos" totalsRowFunction="sum" dataDxfId="5" totalsRowDxfId="0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G46"/>
  <sheetViews>
    <sheetView showGridLines="0" zoomScaleNormal="100" workbookViewId="0">
      <selection activeCell="C45" sqref="C45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5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62" t="s">
        <v>25</v>
      </c>
      <c r="B1" s="62"/>
      <c r="C1" s="62"/>
      <c r="D1" s="62"/>
      <c r="E1" s="62"/>
      <c r="F1" s="3"/>
    </row>
    <row r="2" spans="1:7" ht="37.5" customHeight="1" thickTop="1" x14ac:dyDescent="0.25">
      <c r="A2" s="63" t="s">
        <v>26</v>
      </c>
      <c r="B2" s="63"/>
      <c r="C2" s="36" t="s">
        <v>28</v>
      </c>
      <c r="D2" s="65" t="s">
        <v>29</v>
      </c>
      <c r="E2" s="65"/>
      <c r="F2" s="4"/>
    </row>
    <row r="3" spans="1:7" ht="47.25" customHeight="1" x14ac:dyDescent="0.25">
      <c r="A3" s="64" t="s">
        <v>30</v>
      </c>
      <c r="B3" s="64"/>
      <c r="C3" s="37" t="s">
        <v>27</v>
      </c>
      <c r="D3" s="66" t="s">
        <v>31</v>
      </c>
      <c r="E3" s="66"/>
      <c r="F3" s="4"/>
    </row>
    <row r="4" spans="1:7" ht="44.1" customHeight="1" x14ac:dyDescent="0.25">
      <c r="A4" s="35" t="s">
        <v>84</v>
      </c>
      <c r="B4" s="9"/>
      <c r="C4" s="9"/>
      <c r="D4" s="9"/>
      <c r="E4" s="9"/>
    </row>
    <row r="5" spans="1:7" ht="44.1" customHeight="1" x14ac:dyDescent="0.25">
      <c r="A5" s="61" t="s">
        <v>17</v>
      </c>
      <c r="B5" s="61"/>
      <c r="C5" s="61"/>
      <c r="D5" s="61"/>
      <c r="E5" s="61"/>
    </row>
    <row r="6" spans="1:7" s="2" customFormat="1" ht="33.950000000000003" customHeight="1" x14ac:dyDescent="0.25">
      <c r="A6" s="6" t="s">
        <v>12</v>
      </c>
      <c r="B6" s="6" t="s">
        <v>13</v>
      </c>
      <c r="C6" s="6" t="s">
        <v>14</v>
      </c>
      <c r="D6" s="6" t="s">
        <v>15</v>
      </c>
      <c r="E6" s="6" t="s">
        <v>0</v>
      </c>
      <c r="G6" s="26"/>
    </row>
    <row r="7" spans="1:7" s="2" customFormat="1" ht="33.75" customHeight="1" x14ac:dyDescent="0.25">
      <c r="A7" s="7" t="s">
        <v>3</v>
      </c>
      <c r="B7" s="10" t="str">
        <f t="array" ref="B7">IFERROR(INDEX(#REF!,SMALL(IF(#REF!=rngInvoice,ROW(#REF!)-ROW(#REF!)), ROW(#REF!)), MATCH($B$6,#REF!, 0)),"")</f>
        <v/>
      </c>
      <c r="C7" s="5" t="str">
        <f t="array" ref="C7">IFERROR(INDEX(#REF!,SMALL(IF(#REF!=rngInvoice,ROW(#REF!)-ROW(#REF!)), ROW(#REF!)), MATCH($C$6,#REF!, 0)),"")</f>
        <v/>
      </c>
      <c r="D7" s="5" t="s">
        <v>22</v>
      </c>
      <c r="E7" s="12">
        <v>2484.58</v>
      </c>
      <c r="G7" s="26"/>
    </row>
    <row r="8" spans="1:7" s="2" customFormat="1" ht="33.75" customHeight="1" x14ac:dyDescent="0.25">
      <c r="A8" s="7" t="s">
        <v>3</v>
      </c>
      <c r="B8" s="10"/>
      <c r="C8" s="5"/>
      <c r="D8" s="11" t="s">
        <v>23</v>
      </c>
      <c r="E8" s="12">
        <v>84492.7</v>
      </c>
      <c r="G8" s="26"/>
    </row>
    <row r="9" spans="1:7" s="2" customFormat="1" ht="33.75" customHeight="1" x14ac:dyDescent="0.25">
      <c r="A9" s="7" t="s">
        <v>3</v>
      </c>
      <c r="B9" s="10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11" t="s">
        <v>16</v>
      </c>
      <c r="E9" s="12">
        <v>433.59</v>
      </c>
      <c r="G9" s="26"/>
    </row>
    <row r="10" spans="1:7" s="2" customFormat="1" ht="33.75" customHeight="1" x14ac:dyDescent="0.25">
      <c r="A10" s="7" t="s">
        <v>3</v>
      </c>
      <c r="B10" s="10" t="str">
        <f t="array" ref="B10">IFERROR(INDEX(#REF!,SMALL(IF(#REF!=rngInvoice,ROW(#REF!)-ROW(#REF!)), ROW(3:3)), MATCH($B$6,#REF!, 0)),"")</f>
        <v/>
      </c>
      <c r="C10" s="5" t="str">
        <f t="array" ref="C10">IFERROR(INDEX(#REF!,SMALL(IF(#REF!=rngInvoice,ROW(#REF!)-ROW(#REF!)), ROW(3:3)), MATCH($C$6,#REF!, 0)),"")</f>
        <v/>
      </c>
      <c r="D10" s="11" t="s">
        <v>32</v>
      </c>
      <c r="E10" s="12">
        <v>13891.53</v>
      </c>
      <c r="G10" s="26"/>
    </row>
    <row r="11" spans="1:7" s="2" customFormat="1" ht="33.75" customHeight="1" x14ac:dyDescent="0.25">
      <c r="A11" s="28" t="s">
        <v>33</v>
      </c>
      <c r="B11" s="10">
        <v>52556102683</v>
      </c>
      <c r="C11" s="5" t="s">
        <v>34</v>
      </c>
      <c r="D11" s="5" t="s">
        <v>35</v>
      </c>
      <c r="E11" s="12">
        <v>6092.11</v>
      </c>
      <c r="G11" s="26"/>
    </row>
    <row r="12" spans="1:7" s="2" customFormat="1" ht="72" customHeight="1" x14ac:dyDescent="0.25">
      <c r="A12" s="7" t="s">
        <v>36</v>
      </c>
      <c r="B12" s="10">
        <v>99217140460</v>
      </c>
      <c r="C12" s="5" t="s">
        <v>44</v>
      </c>
      <c r="D12" s="11" t="s">
        <v>37</v>
      </c>
      <c r="E12" s="12">
        <v>600</v>
      </c>
      <c r="G12" s="26"/>
    </row>
    <row r="13" spans="1:7" s="2" customFormat="1" ht="40.5" customHeight="1" x14ac:dyDescent="0.25">
      <c r="A13" s="7" t="s">
        <v>4</v>
      </c>
      <c r="B13" s="14">
        <v>18683136487</v>
      </c>
      <c r="C13" s="5" t="s">
        <v>1</v>
      </c>
      <c r="D13" s="11" t="s">
        <v>24</v>
      </c>
      <c r="E13" s="12">
        <v>140</v>
      </c>
      <c r="G13" s="26"/>
    </row>
    <row r="14" spans="1:7" s="2" customFormat="1" ht="40.5" customHeight="1" x14ac:dyDescent="0.25">
      <c r="A14" s="28" t="s">
        <v>11</v>
      </c>
      <c r="B14" s="10">
        <v>85821130368</v>
      </c>
      <c r="C14" s="5" t="s">
        <v>1</v>
      </c>
      <c r="D14" s="11" t="s">
        <v>38</v>
      </c>
      <c r="E14" s="12">
        <v>1.66</v>
      </c>
      <c r="G14" s="26"/>
    </row>
    <row r="15" spans="1:7" s="2" customFormat="1" ht="40.5" customHeight="1" x14ac:dyDescent="0.25">
      <c r="A15" s="28" t="s">
        <v>39</v>
      </c>
      <c r="B15" s="10">
        <v>85821130368</v>
      </c>
      <c r="C15" s="5" t="s">
        <v>1</v>
      </c>
      <c r="D15" s="11" t="s">
        <v>41</v>
      </c>
      <c r="E15" s="12">
        <v>8.3000000000000007</v>
      </c>
      <c r="G15" s="26"/>
    </row>
    <row r="16" spans="1:7" s="2" customFormat="1" ht="40.5" customHeight="1" x14ac:dyDescent="0.25">
      <c r="A16" s="28" t="s">
        <v>40</v>
      </c>
      <c r="B16" s="10">
        <v>63073332379</v>
      </c>
      <c r="C16" s="5" t="s">
        <v>1</v>
      </c>
      <c r="D16" s="11" t="s">
        <v>42</v>
      </c>
      <c r="E16" s="12">
        <v>1494.07</v>
      </c>
      <c r="G16" s="26"/>
    </row>
    <row r="17" spans="1:7" s="2" customFormat="1" ht="40.5" customHeight="1" x14ac:dyDescent="0.25">
      <c r="A17" s="28" t="s">
        <v>43</v>
      </c>
      <c r="B17" s="10">
        <v>2023029348</v>
      </c>
      <c r="C17" s="5" t="s">
        <v>44</v>
      </c>
      <c r="D17" s="11" t="s">
        <v>19</v>
      </c>
      <c r="E17" s="12">
        <v>30.24</v>
      </c>
      <c r="G17" s="26"/>
    </row>
    <row r="18" spans="1:7" s="2" customFormat="1" ht="40.5" customHeight="1" x14ac:dyDescent="0.25">
      <c r="A18" s="28" t="s">
        <v>45</v>
      </c>
      <c r="B18" s="15">
        <v>91591564577</v>
      </c>
      <c r="C18" s="5" t="s">
        <v>1</v>
      </c>
      <c r="D18" s="5" t="s">
        <v>18</v>
      </c>
      <c r="E18" s="12">
        <v>247.02</v>
      </c>
      <c r="G18" s="26"/>
    </row>
    <row r="19" spans="1:7" s="2" customFormat="1" ht="40.5" customHeight="1" x14ac:dyDescent="0.25">
      <c r="A19" s="7" t="s">
        <v>46</v>
      </c>
      <c r="B19" s="10">
        <v>13281121851</v>
      </c>
      <c r="C19" s="5" t="s">
        <v>47</v>
      </c>
      <c r="D19" s="11" t="s">
        <v>19</v>
      </c>
      <c r="E19" s="12">
        <v>148.25</v>
      </c>
      <c r="G19" s="26"/>
    </row>
    <row r="20" spans="1:7" s="2" customFormat="1" ht="40.5" customHeight="1" x14ac:dyDescent="0.25">
      <c r="A20" s="29" t="s">
        <v>48</v>
      </c>
      <c r="B20" s="10">
        <v>99980875572</v>
      </c>
      <c r="C20" s="5" t="s">
        <v>49</v>
      </c>
      <c r="D20" s="11" t="s">
        <v>20</v>
      </c>
      <c r="E20" s="12">
        <v>1073.48</v>
      </c>
      <c r="G20" s="26"/>
    </row>
    <row r="21" spans="1:7" s="2" customFormat="1" ht="40.5" customHeight="1" x14ac:dyDescent="0.25">
      <c r="A21" s="7" t="s">
        <v>50</v>
      </c>
      <c r="B21" s="15">
        <v>10890242003</v>
      </c>
      <c r="C21" s="5" t="s">
        <v>51</v>
      </c>
      <c r="D21" s="11" t="s">
        <v>19</v>
      </c>
      <c r="E21" s="12">
        <v>209</v>
      </c>
      <c r="G21" s="26"/>
    </row>
    <row r="22" spans="1:7" s="2" customFormat="1" ht="40.5" customHeight="1" x14ac:dyDescent="0.25">
      <c r="A22" s="28" t="s">
        <v>8</v>
      </c>
      <c r="B22" s="15">
        <v>81793146560</v>
      </c>
      <c r="C22" s="5" t="s">
        <v>1</v>
      </c>
      <c r="D22" s="11" t="s">
        <v>9</v>
      </c>
      <c r="E22" s="12">
        <v>79.09</v>
      </c>
      <c r="G22" s="26"/>
    </row>
    <row r="23" spans="1:7" s="2" customFormat="1" ht="36.75" customHeight="1" x14ac:dyDescent="0.25">
      <c r="A23" s="28" t="s">
        <v>66</v>
      </c>
      <c r="B23" s="21">
        <v>73710835843</v>
      </c>
      <c r="C23" s="5" t="s">
        <v>44</v>
      </c>
      <c r="D23" s="11" t="s">
        <v>21</v>
      </c>
      <c r="E23" s="12">
        <v>411.36</v>
      </c>
      <c r="G23" s="26"/>
    </row>
    <row r="24" spans="1:7" s="2" customFormat="1" ht="48" customHeight="1" x14ac:dyDescent="0.25">
      <c r="A24" s="7" t="s">
        <v>53</v>
      </c>
      <c r="B24" s="21">
        <v>52508873833</v>
      </c>
      <c r="C24" s="5" t="s">
        <v>49</v>
      </c>
      <c r="D24" s="11" t="s">
        <v>54</v>
      </c>
      <c r="E24" s="12">
        <v>66.34</v>
      </c>
      <c r="G24" s="26"/>
    </row>
    <row r="25" spans="1:7" s="2" customFormat="1" ht="33.75" customHeight="1" x14ac:dyDescent="0.25">
      <c r="A25" s="7" t="s">
        <v>55</v>
      </c>
      <c r="B25" s="10">
        <v>6030494856</v>
      </c>
      <c r="C25" s="5" t="s">
        <v>82</v>
      </c>
      <c r="D25" s="11" t="s">
        <v>85</v>
      </c>
      <c r="E25" s="12">
        <v>170</v>
      </c>
      <c r="G25" s="26"/>
    </row>
    <row r="26" spans="1:7" s="2" customFormat="1" ht="33.75" customHeight="1" x14ac:dyDescent="0.25">
      <c r="A26" s="7" t="s">
        <v>56</v>
      </c>
      <c r="B26" s="10">
        <v>56826138353</v>
      </c>
      <c r="C26" s="5" t="s">
        <v>49</v>
      </c>
      <c r="D26" s="11" t="s">
        <v>6</v>
      </c>
      <c r="E26" s="12">
        <v>15.69</v>
      </c>
      <c r="G26" s="26"/>
    </row>
    <row r="27" spans="1:7" s="2" customFormat="1" ht="33.75" customHeight="1" x14ac:dyDescent="0.25">
      <c r="A27" s="7" t="s">
        <v>57</v>
      </c>
      <c r="B27" s="10">
        <v>34614033767</v>
      </c>
      <c r="C27" s="5" t="s">
        <v>44</v>
      </c>
      <c r="D27" s="11" t="s">
        <v>6</v>
      </c>
      <c r="E27" s="12">
        <v>631.41999999999996</v>
      </c>
      <c r="G27" s="26"/>
    </row>
    <row r="28" spans="1:7" s="2" customFormat="1" ht="85.5" customHeight="1" x14ac:dyDescent="0.25">
      <c r="A28" s="7" t="s">
        <v>58</v>
      </c>
      <c r="B28" s="10">
        <v>79517545745</v>
      </c>
      <c r="C28" s="5" t="s">
        <v>1</v>
      </c>
      <c r="D28" s="11" t="s">
        <v>81</v>
      </c>
      <c r="E28" s="12">
        <v>61.39</v>
      </c>
      <c r="G28" s="26"/>
    </row>
    <row r="29" spans="1:7" s="2" customFormat="1" ht="48.75" customHeight="1" x14ac:dyDescent="0.25">
      <c r="A29" s="7" t="s">
        <v>59</v>
      </c>
      <c r="B29" s="21">
        <v>36778284432</v>
      </c>
      <c r="C29" s="5" t="s">
        <v>1</v>
      </c>
      <c r="D29" s="5" t="s">
        <v>83</v>
      </c>
      <c r="E29" s="12">
        <v>157</v>
      </c>
      <c r="G29" s="26"/>
    </row>
    <row r="30" spans="1:7" s="2" customFormat="1" ht="51.75" customHeight="1" x14ac:dyDescent="0.25">
      <c r="A30" s="7" t="s">
        <v>7</v>
      </c>
      <c r="B30" s="21">
        <v>87311810356</v>
      </c>
      <c r="C30" s="5" t="s">
        <v>2</v>
      </c>
      <c r="D30" s="11" t="s">
        <v>9</v>
      </c>
      <c r="E30" s="12">
        <v>29.69</v>
      </c>
      <c r="G30" s="26"/>
    </row>
    <row r="31" spans="1:7" s="2" customFormat="1" ht="33.950000000000003" customHeight="1" x14ac:dyDescent="0.25">
      <c r="A31" s="13" t="s">
        <v>64</v>
      </c>
      <c r="B31" s="10">
        <v>77317840351</v>
      </c>
      <c r="C31" s="5" t="s">
        <v>44</v>
      </c>
      <c r="D31" s="5" t="s">
        <v>6</v>
      </c>
      <c r="E31" s="12">
        <v>179.46</v>
      </c>
      <c r="G31" s="26"/>
    </row>
    <row r="32" spans="1:7" s="2" customFormat="1" ht="33.950000000000003" customHeight="1" x14ac:dyDescent="0.25">
      <c r="A32" s="7" t="s">
        <v>60</v>
      </c>
      <c r="B32" s="10">
        <v>88913642493</v>
      </c>
      <c r="C32" s="5" t="s">
        <v>44</v>
      </c>
      <c r="D32" s="11" t="s">
        <v>21</v>
      </c>
      <c r="E32" s="12">
        <v>216.75</v>
      </c>
      <c r="G32" s="26"/>
    </row>
    <row r="33" spans="1:7" s="2" customFormat="1" ht="33.950000000000003" customHeight="1" x14ac:dyDescent="0.25">
      <c r="A33" s="13" t="s">
        <v>61</v>
      </c>
      <c r="B33" s="10">
        <v>84456801514</v>
      </c>
      <c r="C33" s="5" t="s">
        <v>76</v>
      </c>
      <c r="D33" s="11" t="s">
        <v>18</v>
      </c>
      <c r="E33" s="12">
        <v>185.8</v>
      </c>
      <c r="G33" s="26"/>
    </row>
    <row r="34" spans="1:7" s="2" customFormat="1" ht="77.25" customHeight="1" x14ac:dyDescent="0.25">
      <c r="A34" s="7" t="s">
        <v>62</v>
      </c>
      <c r="B34" s="10">
        <v>34658637472</v>
      </c>
      <c r="C34" s="5" t="s">
        <v>76</v>
      </c>
      <c r="D34" s="5" t="s">
        <v>18</v>
      </c>
      <c r="E34" s="12">
        <v>92.9</v>
      </c>
      <c r="G34" s="26"/>
    </row>
    <row r="35" spans="1:7" s="2" customFormat="1" ht="33.950000000000003" customHeight="1" x14ac:dyDescent="0.25">
      <c r="A35" s="7" t="s">
        <v>63</v>
      </c>
      <c r="B35" s="10">
        <v>31825851448</v>
      </c>
      <c r="C35" s="5" t="s">
        <v>49</v>
      </c>
      <c r="D35" s="11" t="s">
        <v>20</v>
      </c>
      <c r="E35" s="12">
        <v>100</v>
      </c>
      <c r="G35" s="26"/>
    </row>
    <row r="36" spans="1:7" s="2" customFormat="1" ht="33.950000000000003" customHeight="1" x14ac:dyDescent="0.25">
      <c r="A36" s="7" t="s">
        <v>67</v>
      </c>
      <c r="B36" s="10">
        <v>82118227192</v>
      </c>
      <c r="C36" s="5" t="s">
        <v>1</v>
      </c>
      <c r="D36" s="11" t="s">
        <v>52</v>
      </c>
      <c r="E36" s="12">
        <v>119.91</v>
      </c>
      <c r="G36" s="26"/>
    </row>
    <row r="37" spans="1:7" s="2" customFormat="1" ht="33.950000000000003" customHeight="1" x14ac:dyDescent="0.25">
      <c r="A37" s="7" t="s">
        <v>68</v>
      </c>
      <c r="B37" s="10">
        <v>43965974818</v>
      </c>
      <c r="C37" s="5" t="s">
        <v>1</v>
      </c>
      <c r="D37" s="11" t="s">
        <v>10</v>
      </c>
      <c r="E37" s="12">
        <v>13.65</v>
      </c>
      <c r="G37" s="26"/>
    </row>
    <row r="38" spans="1:7" s="2" customFormat="1" ht="33.950000000000003" customHeight="1" x14ac:dyDescent="0.25">
      <c r="A38" s="7" t="s">
        <v>69</v>
      </c>
      <c r="B38" s="10">
        <v>21270210680</v>
      </c>
      <c r="C38" s="5" t="s">
        <v>49</v>
      </c>
      <c r="D38" s="11" t="s">
        <v>19</v>
      </c>
      <c r="E38" s="12">
        <v>38.799999999999997</v>
      </c>
      <c r="G38" s="26"/>
    </row>
    <row r="39" spans="1:7" s="2" customFormat="1" ht="33.950000000000003" customHeight="1" x14ac:dyDescent="0.25">
      <c r="A39" s="7" t="s">
        <v>70</v>
      </c>
      <c r="B39" s="10">
        <v>11374156664</v>
      </c>
      <c r="C39" s="5" t="s">
        <v>78</v>
      </c>
      <c r="D39" s="11" t="s">
        <v>19</v>
      </c>
      <c r="E39" s="12">
        <v>34.4</v>
      </c>
      <c r="G39" s="26"/>
    </row>
    <row r="40" spans="1:7" s="2" customFormat="1" ht="33.950000000000003" customHeight="1" x14ac:dyDescent="0.25">
      <c r="A40" s="7" t="s">
        <v>65</v>
      </c>
      <c r="B40" s="10">
        <v>64546066176</v>
      </c>
      <c r="C40" s="5" t="s">
        <v>1</v>
      </c>
      <c r="D40" s="11" t="s">
        <v>81</v>
      </c>
      <c r="E40" s="12">
        <v>248.85</v>
      </c>
      <c r="G40" s="26"/>
    </row>
    <row r="41" spans="1:7" s="2" customFormat="1" ht="33.950000000000003" customHeight="1" x14ac:dyDescent="0.25">
      <c r="A41" s="30" t="s">
        <v>71</v>
      </c>
      <c r="B41" s="31">
        <v>37927948281</v>
      </c>
      <c r="C41" s="32" t="s">
        <v>1</v>
      </c>
      <c r="D41" s="32" t="s">
        <v>52</v>
      </c>
      <c r="E41" s="33">
        <v>406.25</v>
      </c>
      <c r="G41" s="26"/>
    </row>
    <row r="42" spans="1:7" s="2" customFormat="1" ht="62.25" customHeight="1" x14ac:dyDescent="0.25">
      <c r="A42" s="30" t="s">
        <v>73</v>
      </c>
      <c r="B42" s="31"/>
      <c r="C42" s="32"/>
      <c r="D42" s="34" t="s">
        <v>72</v>
      </c>
      <c r="E42" s="33">
        <v>10.44</v>
      </c>
      <c r="G42" s="26"/>
    </row>
    <row r="43" spans="1:7" s="2" customFormat="1" ht="44.25" customHeight="1" x14ac:dyDescent="0.25">
      <c r="A43" s="30" t="s">
        <v>74</v>
      </c>
      <c r="B43" s="31">
        <v>98507104250</v>
      </c>
      <c r="C43" s="32" t="s">
        <v>77</v>
      </c>
      <c r="D43" s="34" t="s">
        <v>20</v>
      </c>
      <c r="E43" s="33">
        <v>1725</v>
      </c>
      <c r="G43" s="26"/>
    </row>
    <row r="44" spans="1:7" s="2" customFormat="1" ht="79.5" customHeight="1" x14ac:dyDescent="0.25">
      <c r="A44" s="30" t="s">
        <v>75</v>
      </c>
      <c r="B44" s="31">
        <v>5571050967</v>
      </c>
      <c r="C44" s="32" t="s">
        <v>79</v>
      </c>
      <c r="D44" s="32" t="s">
        <v>80</v>
      </c>
      <c r="E44" s="33">
        <v>4913.03</v>
      </c>
      <c r="G44" s="26"/>
    </row>
    <row r="45" spans="1:7" s="2" customFormat="1" ht="33.950000000000003" customHeight="1" x14ac:dyDescent="0.25">
      <c r="A45" s="38" t="s">
        <v>5</v>
      </c>
      <c r="B45" s="10"/>
      <c r="C45" s="5"/>
      <c r="D45" s="11"/>
      <c r="E45" s="39">
        <f>SUM(E7:E44)</f>
        <v>121253.75000000001</v>
      </c>
      <c r="G45" s="26"/>
    </row>
    <row r="46" spans="1:7" s="20" customFormat="1" ht="33.950000000000003" customHeight="1" x14ac:dyDescent="0.25">
      <c r="A46" s="16"/>
      <c r="B46" s="17"/>
      <c r="C46" s="18"/>
      <c r="D46" s="18"/>
      <c r="E46" s="19"/>
      <c r="G46" s="27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46:D46">
    <cfRule type="expression" dxfId="57" priority="59">
      <formula>MOD(ROW(),2)=0</formula>
    </cfRule>
  </conditionalFormatting>
  <conditionalFormatting sqref="E46">
    <cfRule type="expression" dxfId="56" priority="56">
      <formula>MOD(ROW(),2)=0</formula>
    </cfRule>
    <cfRule type="expression" dxfId="55" priority="57">
      <formula>MOD(ROW(),2)=1</formula>
    </cfRule>
  </conditionalFormatting>
  <conditionalFormatting sqref="A19:D20 C13:D13 C18:D18 A21 D24 A25:D27 A17:C17 A14:A16 D14:D16 A32:D45 A28:C28 A31:C31 A9:D9">
    <cfRule type="expression" dxfId="54" priority="35">
      <formula>MOD(ROW(),2)=0</formula>
    </cfRule>
  </conditionalFormatting>
  <conditionalFormatting sqref="E13:E20 E24:E45 E9:E10">
    <cfRule type="expression" dxfId="53" priority="33">
      <formula>MOD(ROW(),2)=0</formula>
    </cfRule>
    <cfRule type="expression" dxfId="52" priority="34">
      <formula>MOD(ROW(),2)=1</formula>
    </cfRule>
  </conditionalFormatting>
  <conditionalFormatting sqref="A13">
    <cfRule type="expression" dxfId="51" priority="32">
      <formula>MOD(ROW(),2)=0</formula>
    </cfRule>
  </conditionalFormatting>
  <conditionalFormatting sqref="A18">
    <cfRule type="expression" dxfId="50" priority="31">
      <formula>MOD(ROW(),2)=0</formula>
    </cfRule>
  </conditionalFormatting>
  <conditionalFormatting sqref="C21:D21">
    <cfRule type="expression" dxfId="49" priority="30">
      <formula>MOD(ROW(),2)=0</formula>
    </cfRule>
  </conditionalFormatting>
  <conditionalFormatting sqref="E21">
    <cfRule type="expression" dxfId="48" priority="28">
      <formula>MOD(ROW(),2)=0</formula>
    </cfRule>
    <cfRule type="expression" dxfId="47" priority="29">
      <formula>MOD(ROW(),2)=1</formula>
    </cfRule>
  </conditionalFormatting>
  <conditionalFormatting sqref="A22 D23 C22:D22">
    <cfRule type="expression" dxfId="46" priority="27">
      <formula>MOD(ROW(),2)=0</formula>
    </cfRule>
  </conditionalFormatting>
  <conditionalFormatting sqref="E22:E23">
    <cfRule type="expression" dxfId="45" priority="25">
      <formula>MOD(ROW(),2)=0</formula>
    </cfRule>
    <cfRule type="expression" dxfId="44" priority="26">
      <formula>MOD(ROW(),2)=1</formula>
    </cfRule>
  </conditionalFormatting>
  <conditionalFormatting sqref="C23 A23">
    <cfRule type="expression" dxfId="43" priority="24">
      <formula>MOD(ROW(),2)=0</formula>
    </cfRule>
  </conditionalFormatting>
  <conditionalFormatting sqref="C24 A24">
    <cfRule type="expression" dxfId="42" priority="23">
      <formula>MOD(ROW(),2)=0</formula>
    </cfRule>
  </conditionalFormatting>
  <conditionalFormatting sqref="A8:D8">
    <cfRule type="expression" dxfId="41" priority="22">
      <formula>MOD(ROW(),2)=0</formula>
    </cfRule>
  </conditionalFormatting>
  <conditionalFormatting sqref="E8">
    <cfRule type="expression" dxfId="40" priority="20">
      <formula>MOD(ROW(),2)=0</formula>
    </cfRule>
    <cfRule type="expression" dxfId="39" priority="21">
      <formula>MOD(ROW(),2)=1</formula>
    </cfRule>
  </conditionalFormatting>
  <conditionalFormatting sqref="A10:D10">
    <cfRule type="expression" dxfId="38" priority="19">
      <formula>MOD(ROW(),2)=0</formula>
    </cfRule>
  </conditionalFormatting>
  <conditionalFormatting sqref="A11:D11">
    <cfRule type="expression" dxfId="37" priority="18">
      <formula>MOD(ROW(),2)=0</formula>
    </cfRule>
  </conditionalFormatting>
  <conditionalFormatting sqref="E11">
    <cfRule type="expression" dxfId="36" priority="16">
      <formula>MOD(ROW(),2)=0</formula>
    </cfRule>
    <cfRule type="expression" dxfId="35" priority="17">
      <formula>MOD(ROW(),2)=1</formula>
    </cfRule>
  </conditionalFormatting>
  <conditionalFormatting sqref="A7:D7">
    <cfRule type="expression" dxfId="34" priority="15">
      <formula>MOD(ROW(),2)=0</formula>
    </cfRule>
  </conditionalFormatting>
  <conditionalFormatting sqref="E7">
    <cfRule type="expression" dxfId="33" priority="13">
      <formula>MOD(ROW(),2)=0</formula>
    </cfRule>
    <cfRule type="expression" dxfId="32" priority="14">
      <formula>MOD(ROW(),2)=1</formula>
    </cfRule>
  </conditionalFormatting>
  <conditionalFormatting sqref="A12:C12">
    <cfRule type="expression" dxfId="31" priority="12">
      <formula>MOD(ROW(),2)=0</formula>
    </cfRule>
  </conditionalFormatting>
  <conditionalFormatting sqref="E12">
    <cfRule type="expression" dxfId="30" priority="10">
      <formula>MOD(ROW(),2)=0</formula>
    </cfRule>
    <cfRule type="expression" dxfId="29" priority="11">
      <formula>MOD(ROW(),2)=1</formula>
    </cfRule>
  </conditionalFormatting>
  <conditionalFormatting sqref="B15:C15">
    <cfRule type="expression" dxfId="28" priority="9">
      <formula>MOD(ROW(),2)=0</formula>
    </cfRule>
  </conditionalFormatting>
  <conditionalFormatting sqref="B14:C14">
    <cfRule type="expression" dxfId="27" priority="8">
      <formula>MOD(ROW(),2)=0</formula>
    </cfRule>
  </conditionalFormatting>
  <conditionalFormatting sqref="B16:C16">
    <cfRule type="expression" dxfId="26" priority="7">
      <formula>MOD(ROW(),2)=0</formula>
    </cfRule>
  </conditionalFormatting>
  <conditionalFormatting sqref="D28">
    <cfRule type="expression" dxfId="25" priority="6">
      <formula>MOD(ROW(),2)=0</formula>
    </cfRule>
  </conditionalFormatting>
  <conditionalFormatting sqref="D12">
    <cfRule type="expression" dxfId="24" priority="5">
      <formula>MOD(ROW(),2)=0</formula>
    </cfRule>
  </conditionalFormatting>
  <conditionalFormatting sqref="D17">
    <cfRule type="expression" dxfId="23" priority="4">
      <formula>MOD(ROW(),2)=0</formula>
    </cfRule>
  </conditionalFormatting>
  <conditionalFormatting sqref="A29 C29:D29">
    <cfRule type="expression" dxfId="22" priority="3">
      <formula>MOD(ROW(),2)=0</formula>
    </cfRule>
  </conditionalFormatting>
  <conditionalFormatting sqref="A30 C30:D30">
    <cfRule type="expression" dxfId="21" priority="2">
      <formula>MOD(ROW(),2)=0</formula>
    </cfRule>
  </conditionalFormatting>
  <conditionalFormatting sqref="D31">
    <cfRule type="expression" dxfId="20" priority="1">
      <formula>MOD(ROW(),2)=0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4" tint="-0.499984740745262"/>
    <pageSetUpPr autoPageBreaks="0" fitToPage="1"/>
  </sheetPr>
  <dimension ref="A1:F40"/>
  <sheetViews>
    <sheetView showGridLines="0" tabSelected="1" zoomScaleNormal="100" workbookViewId="0">
      <selection activeCell="B39" sqref="B39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62" t="s">
        <v>25</v>
      </c>
      <c r="B1" s="62"/>
      <c r="C1" s="62"/>
      <c r="D1" s="62"/>
      <c r="E1" s="62"/>
      <c r="F1" s="3"/>
    </row>
    <row r="2" spans="1:6" ht="24" customHeight="1" thickTop="1" x14ac:dyDescent="0.25">
      <c r="A2" s="63" t="s">
        <v>26</v>
      </c>
      <c r="B2" s="63"/>
      <c r="C2" s="22" t="s">
        <v>28</v>
      </c>
      <c r="D2" s="65" t="s">
        <v>29</v>
      </c>
      <c r="E2" s="65"/>
      <c r="F2" s="4"/>
    </row>
    <row r="3" spans="1:6" ht="49.5" customHeight="1" x14ac:dyDescent="0.25">
      <c r="A3" s="64" t="s">
        <v>30</v>
      </c>
      <c r="B3" s="64"/>
      <c r="C3" s="23" t="s">
        <v>27</v>
      </c>
      <c r="D3" s="66" t="s">
        <v>31</v>
      </c>
      <c r="E3" s="66"/>
      <c r="F3" s="4"/>
    </row>
    <row r="4" spans="1:6" ht="44.1" customHeight="1" x14ac:dyDescent="0.25">
      <c r="A4" s="24" t="s">
        <v>108</v>
      </c>
      <c r="B4" s="9"/>
      <c r="C4" s="9"/>
      <c r="D4" s="9"/>
      <c r="E4" s="9"/>
    </row>
    <row r="5" spans="1:6" ht="44.1" customHeight="1" x14ac:dyDescent="0.25">
      <c r="A5" s="61" t="s">
        <v>17</v>
      </c>
      <c r="B5" s="61"/>
      <c r="C5" s="61"/>
      <c r="D5" s="61"/>
      <c r="E5" s="61"/>
    </row>
    <row r="6" spans="1:6" s="2" customFormat="1" ht="33.950000000000003" customHeight="1" x14ac:dyDescent="0.25">
      <c r="A6" s="6" t="s">
        <v>12</v>
      </c>
      <c r="B6" s="6" t="s">
        <v>13</v>
      </c>
      <c r="C6" s="6" t="s">
        <v>14</v>
      </c>
      <c r="D6" s="6" t="s">
        <v>15</v>
      </c>
      <c r="E6" s="6" t="s">
        <v>0</v>
      </c>
    </row>
    <row r="7" spans="1:6" s="2" customFormat="1" ht="33.75" customHeight="1" x14ac:dyDescent="0.25">
      <c r="A7" s="44" t="s">
        <v>3</v>
      </c>
      <c r="B7" s="45" t="str">
        <f t="array" ref="B7">IFERROR(INDEX(#REF!,SMALL(IF(#REF!=rngInvoice,ROW(#REF!)-ROW(#REF!)), ROW(#REF!)), MATCH($B$6,#REF!, 0)),"")</f>
        <v/>
      </c>
      <c r="C7" s="46" t="str">
        <f t="array" ref="C7">IFERROR(INDEX(#REF!,SMALL(IF(#REF!=rngInvoice,ROW(#REF!)-ROW(#REF!)), ROW(#REF!)), MATCH($C$6,#REF!, 0)),"")</f>
        <v/>
      </c>
      <c r="D7" s="46" t="s">
        <v>109</v>
      </c>
      <c r="E7" s="47">
        <v>7094.48</v>
      </c>
    </row>
    <row r="8" spans="1:6" s="2" customFormat="1" ht="24.75" customHeight="1" x14ac:dyDescent="0.25">
      <c r="A8" s="44" t="s">
        <v>3</v>
      </c>
      <c r="B8" s="45"/>
      <c r="C8" s="46"/>
      <c r="D8" s="48" t="s">
        <v>110</v>
      </c>
      <c r="E8" s="47">
        <v>133764.34</v>
      </c>
    </row>
    <row r="9" spans="1:6" s="2" customFormat="1" ht="24.75" customHeight="1" x14ac:dyDescent="0.25">
      <c r="A9" s="44" t="s">
        <v>3</v>
      </c>
      <c r="B9" s="45"/>
      <c r="C9" s="46"/>
      <c r="D9" s="48" t="s">
        <v>87</v>
      </c>
      <c r="E9" s="47">
        <v>180</v>
      </c>
    </row>
    <row r="10" spans="1:6" s="2" customFormat="1" ht="24.75" customHeight="1" x14ac:dyDescent="0.25">
      <c r="A10" s="44" t="s">
        <v>3</v>
      </c>
      <c r="B10" s="45"/>
      <c r="C10" s="46"/>
      <c r="D10" s="48" t="s">
        <v>32</v>
      </c>
      <c r="E10" s="47">
        <v>18700.05</v>
      </c>
    </row>
    <row r="11" spans="1:6" s="2" customFormat="1" ht="30" customHeight="1" x14ac:dyDescent="0.25">
      <c r="A11" s="44" t="s">
        <v>73</v>
      </c>
      <c r="B11" s="45"/>
      <c r="C11" s="46"/>
      <c r="D11" s="48" t="s">
        <v>97</v>
      </c>
      <c r="E11" s="47">
        <v>25.24</v>
      </c>
    </row>
    <row r="12" spans="1:6" s="2" customFormat="1" ht="30" customHeight="1" x14ac:dyDescent="0.25">
      <c r="A12" s="44" t="s">
        <v>106</v>
      </c>
      <c r="B12" s="45"/>
      <c r="C12" s="46"/>
      <c r="D12" s="48" t="s">
        <v>107</v>
      </c>
      <c r="E12" s="47"/>
    </row>
    <row r="13" spans="1:6" s="2" customFormat="1" ht="30" customHeight="1" x14ac:dyDescent="0.25">
      <c r="A13" s="44" t="s">
        <v>106</v>
      </c>
      <c r="B13" s="45"/>
      <c r="C13" s="46"/>
      <c r="D13" s="48" t="s">
        <v>32</v>
      </c>
      <c r="E13" s="47"/>
    </row>
    <row r="14" spans="1:6" s="2" customFormat="1" ht="30" customHeight="1" x14ac:dyDescent="0.25">
      <c r="A14" s="44" t="s">
        <v>33</v>
      </c>
      <c r="B14" s="45">
        <v>52556102683</v>
      </c>
      <c r="C14" s="46" t="s">
        <v>34</v>
      </c>
      <c r="D14" s="48" t="s">
        <v>101</v>
      </c>
      <c r="E14" s="47">
        <v>7339.96</v>
      </c>
    </row>
    <row r="15" spans="1:6" s="2" customFormat="1" ht="54.75" customHeight="1" x14ac:dyDescent="0.25">
      <c r="A15" s="56" t="s">
        <v>95</v>
      </c>
      <c r="B15" s="57">
        <v>85821130368</v>
      </c>
      <c r="C15" s="55" t="s">
        <v>1</v>
      </c>
      <c r="D15" s="48" t="s">
        <v>18</v>
      </c>
      <c r="E15" s="47" t="s">
        <v>103</v>
      </c>
    </row>
    <row r="16" spans="1:6" s="2" customFormat="1" ht="33.950000000000003" customHeight="1" x14ac:dyDescent="0.25">
      <c r="A16" s="44" t="s">
        <v>53</v>
      </c>
      <c r="B16" s="49">
        <v>52508873833</v>
      </c>
      <c r="C16" s="46" t="s">
        <v>49</v>
      </c>
      <c r="D16" s="48" t="s">
        <v>54</v>
      </c>
      <c r="E16" s="47">
        <v>62.25</v>
      </c>
    </row>
    <row r="17" spans="1:5" s="2" customFormat="1" ht="33.950000000000003" customHeight="1" x14ac:dyDescent="0.25">
      <c r="A17" s="44" t="s">
        <v>95</v>
      </c>
      <c r="B17" s="49">
        <v>85821130368</v>
      </c>
      <c r="C17" s="46" t="s">
        <v>1</v>
      </c>
      <c r="D17" s="48" t="s">
        <v>100</v>
      </c>
      <c r="E17" s="59" t="s">
        <v>103</v>
      </c>
    </row>
    <row r="18" spans="1:5" ht="33.950000000000003" customHeight="1" x14ac:dyDescent="0.25">
      <c r="A18" s="40" t="s">
        <v>89</v>
      </c>
      <c r="B18" s="41">
        <v>34614033767</v>
      </c>
      <c r="C18" s="42" t="s">
        <v>44</v>
      </c>
      <c r="D18" s="43" t="s">
        <v>6</v>
      </c>
      <c r="E18" s="54" t="s">
        <v>103</v>
      </c>
    </row>
    <row r="19" spans="1:5" ht="33.950000000000003" customHeight="1" x14ac:dyDescent="0.25">
      <c r="A19" s="40" t="s">
        <v>64</v>
      </c>
      <c r="B19" s="41">
        <v>77317840351</v>
      </c>
      <c r="C19" s="42" t="s">
        <v>44</v>
      </c>
      <c r="D19" s="43" t="s">
        <v>6</v>
      </c>
      <c r="E19" s="54">
        <v>51.18</v>
      </c>
    </row>
    <row r="20" spans="1:5" ht="33.950000000000003" customHeight="1" x14ac:dyDescent="0.25">
      <c r="A20" s="40" t="s">
        <v>96</v>
      </c>
      <c r="B20" s="41">
        <v>87311810356</v>
      </c>
      <c r="C20" s="42" t="s">
        <v>2</v>
      </c>
      <c r="D20" s="43" t="s">
        <v>99</v>
      </c>
      <c r="E20" s="54">
        <v>18.75</v>
      </c>
    </row>
    <row r="21" spans="1:5" ht="33.950000000000003" customHeight="1" x14ac:dyDescent="0.25">
      <c r="A21" s="40" t="s">
        <v>92</v>
      </c>
      <c r="B21" s="41">
        <v>81793146560</v>
      </c>
      <c r="C21" s="42" t="s">
        <v>1</v>
      </c>
      <c r="D21" s="43" t="s">
        <v>98</v>
      </c>
      <c r="E21" s="54">
        <v>88.49</v>
      </c>
    </row>
    <row r="22" spans="1:5" ht="33.950000000000003" customHeight="1" x14ac:dyDescent="0.25">
      <c r="A22" s="40" t="s">
        <v>90</v>
      </c>
      <c r="B22" s="41">
        <v>91591564577</v>
      </c>
      <c r="C22" s="42" t="s">
        <v>1</v>
      </c>
      <c r="D22" s="43" t="s">
        <v>18</v>
      </c>
      <c r="E22" s="54">
        <v>123.51</v>
      </c>
    </row>
    <row r="23" spans="1:5" ht="33.950000000000003" customHeight="1" x14ac:dyDescent="0.25">
      <c r="A23" s="40" t="s">
        <v>94</v>
      </c>
      <c r="B23" s="41">
        <v>63073332379</v>
      </c>
      <c r="C23" s="42" t="s">
        <v>1</v>
      </c>
      <c r="D23" s="43" t="s">
        <v>10</v>
      </c>
      <c r="E23" s="54"/>
    </row>
    <row r="24" spans="1:5" ht="33.950000000000003" customHeight="1" x14ac:dyDescent="0.25">
      <c r="A24" s="40" t="s">
        <v>88</v>
      </c>
      <c r="B24" s="41">
        <v>43965974818</v>
      </c>
      <c r="C24" s="42" t="s">
        <v>1</v>
      </c>
      <c r="D24" s="43" t="s">
        <v>10</v>
      </c>
      <c r="E24" s="54"/>
    </row>
    <row r="25" spans="1:5" ht="33.950000000000003" customHeight="1" x14ac:dyDescent="0.25">
      <c r="A25" s="40" t="s">
        <v>91</v>
      </c>
      <c r="B25" s="41">
        <v>34658637472</v>
      </c>
      <c r="C25" s="42" t="s">
        <v>76</v>
      </c>
      <c r="D25" s="43" t="s">
        <v>18</v>
      </c>
      <c r="E25" s="54">
        <v>46.45</v>
      </c>
    </row>
    <row r="26" spans="1:5" ht="33.950000000000003" customHeight="1" x14ac:dyDescent="0.25">
      <c r="A26" s="40" t="s">
        <v>61</v>
      </c>
      <c r="B26" s="41">
        <v>84456801514</v>
      </c>
      <c r="C26" s="42" t="s">
        <v>76</v>
      </c>
      <c r="D26" s="43" t="s">
        <v>18</v>
      </c>
      <c r="E26" s="60">
        <v>92.9</v>
      </c>
    </row>
    <row r="27" spans="1:5" ht="33.950000000000003" customHeight="1" x14ac:dyDescent="0.25">
      <c r="A27" s="40" t="s">
        <v>93</v>
      </c>
      <c r="B27" s="41">
        <v>31825851448</v>
      </c>
      <c r="C27" s="42" t="s">
        <v>49</v>
      </c>
      <c r="D27" s="43" t="s">
        <v>20</v>
      </c>
      <c r="E27" s="54">
        <v>50</v>
      </c>
    </row>
    <row r="28" spans="1:5" ht="33.950000000000003" customHeight="1" x14ac:dyDescent="0.25">
      <c r="A28" s="40" t="s">
        <v>121</v>
      </c>
      <c r="B28" s="41">
        <v>92531096862</v>
      </c>
      <c r="C28" s="42" t="s">
        <v>49</v>
      </c>
      <c r="D28" s="43" t="s">
        <v>119</v>
      </c>
      <c r="E28" s="54">
        <v>358.88</v>
      </c>
    </row>
    <row r="29" spans="1:5" ht="33.950000000000003" customHeight="1" x14ac:dyDescent="0.25">
      <c r="A29" s="40" t="s">
        <v>102</v>
      </c>
      <c r="B29" s="41">
        <v>65655698625</v>
      </c>
      <c r="C29" s="42" t="s">
        <v>49</v>
      </c>
      <c r="D29" s="43" t="s">
        <v>20</v>
      </c>
      <c r="E29" s="54">
        <v>146.43</v>
      </c>
    </row>
    <row r="30" spans="1:5" ht="33.950000000000003" customHeight="1" x14ac:dyDescent="0.25">
      <c r="A30" s="40" t="s">
        <v>120</v>
      </c>
      <c r="B30" s="41">
        <v>48354295528</v>
      </c>
      <c r="C30" s="42" t="s">
        <v>49</v>
      </c>
      <c r="D30" s="43" t="s">
        <v>119</v>
      </c>
      <c r="E30" s="54">
        <v>81.290000000000006</v>
      </c>
    </row>
    <row r="31" spans="1:5" ht="33.950000000000003" customHeight="1" x14ac:dyDescent="0.25">
      <c r="A31" s="40" t="s">
        <v>114</v>
      </c>
      <c r="B31" s="41">
        <v>75550985023</v>
      </c>
      <c r="C31" s="42" t="s">
        <v>1</v>
      </c>
      <c r="D31" s="43" t="s">
        <v>10</v>
      </c>
      <c r="E31" s="54">
        <v>4014.1</v>
      </c>
    </row>
    <row r="32" spans="1:5" ht="33.950000000000003" customHeight="1" x14ac:dyDescent="0.25">
      <c r="A32" s="40" t="s">
        <v>102</v>
      </c>
      <c r="B32" s="41">
        <v>65655698625</v>
      </c>
      <c r="C32" s="42" t="s">
        <v>49</v>
      </c>
      <c r="D32" s="43" t="s">
        <v>119</v>
      </c>
      <c r="E32" s="54">
        <v>73</v>
      </c>
    </row>
    <row r="33" spans="1:5" ht="33.950000000000003" customHeight="1" x14ac:dyDescent="0.25">
      <c r="A33" s="40" t="s">
        <v>65</v>
      </c>
      <c r="B33" s="41">
        <v>64546066176</v>
      </c>
      <c r="C33" s="42" t="s">
        <v>1</v>
      </c>
      <c r="D33" s="43" t="s">
        <v>116</v>
      </c>
      <c r="E33" s="54">
        <v>93.09</v>
      </c>
    </row>
    <row r="34" spans="1:5" ht="33.950000000000003" customHeight="1" x14ac:dyDescent="0.25">
      <c r="A34" s="40" t="s">
        <v>65</v>
      </c>
      <c r="B34" s="41">
        <v>64546066176</v>
      </c>
      <c r="C34" s="42" t="s">
        <v>1</v>
      </c>
      <c r="D34" s="43" t="s">
        <v>115</v>
      </c>
      <c r="E34" s="54">
        <v>16729.05</v>
      </c>
    </row>
    <row r="35" spans="1:5" ht="33.950000000000003" customHeight="1" x14ac:dyDescent="0.25">
      <c r="A35" s="40" t="s">
        <v>117</v>
      </c>
      <c r="B35" s="58">
        <v>6030494856</v>
      </c>
      <c r="C35" s="42" t="s">
        <v>1</v>
      </c>
      <c r="D35" s="43" t="s">
        <v>118</v>
      </c>
      <c r="E35" s="54">
        <v>50</v>
      </c>
    </row>
    <row r="36" spans="1:5" ht="33.950000000000003" customHeight="1" x14ac:dyDescent="0.25">
      <c r="A36" s="40" t="s">
        <v>113</v>
      </c>
      <c r="B36" s="58">
        <v>95803232921</v>
      </c>
      <c r="C36" s="42" t="s">
        <v>1</v>
      </c>
      <c r="D36" s="43" t="s">
        <v>115</v>
      </c>
      <c r="E36" s="54">
        <v>250</v>
      </c>
    </row>
    <row r="37" spans="1:5" ht="33.950000000000003" customHeight="1" x14ac:dyDescent="0.25">
      <c r="A37" s="40" t="s">
        <v>112</v>
      </c>
      <c r="B37" s="58">
        <v>13653700851</v>
      </c>
      <c r="C37" s="42" t="s">
        <v>122</v>
      </c>
      <c r="D37" s="43" t="s">
        <v>115</v>
      </c>
      <c r="E37" s="54">
        <v>1820</v>
      </c>
    </row>
    <row r="38" spans="1:5" ht="33.950000000000003" customHeight="1" x14ac:dyDescent="0.25">
      <c r="A38" s="40" t="s">
        <v>111</v>
      </c>
      <c r="B38" s="58">
        <v>677992843</v>
      </c>
      <c r="C38" s="42" t="s">
        <v>123</v>
      </c>
      <c r="D38" s="43" t="s">
        <v>105</v>
      </c>
      <c r="E38" s="54">
        <v>180</v>
      </c>
    </row>
    <row r="39" spans="1:5" ht="33.950000000000003" customHeight="1" x14ac:dyDescent="0.25">
      <c r="A39" s="40" t="s">
        <v>104</v>
      </c>
      <c r="B39" s="58">
        <v>88148846119</v>
      </c>
      <c r="C39" s="42" t="s">
        <v>86</v>
      </c>
      <c r="D39" s="43" t="s">
        <v>105</v>
      </c>
      <c r="E39" s="54">
        <v>7454.54</v>
      </c>
    </row>
    <row r="40" spans="1:5" ht="33.950000000000003" customHeight="1" x14ac:dyDescent="0.25">
      <c r="A40" s="50"/>
      <c r="B40" s="51"/>
      <c r="C40" s="52"/>
      <c r="D40" s="52"/>
      <c r="E40" s="53">
        <f>SUBTOTAL(109,FakturaProjekta2[Iznos])</f>
        <v>198887.97999999998</v>
      </c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conditionalFormatting sqref="D16:D17 C15:D15 A15 A11:D14">
    <cfRule type="expression" dxfId="19" priority="40">
      <formula>MOD(ROW(),2)=0</formula>
    </cfRule>
  </conditionalFormatting>
  <conditionalFormatting sqref="E11:E17">
    <cfRule type="expression" dxfId="18" priority="38">
      <formula>MOD(ROW(),2)=0</formula>
    </cfRule>
    <cfRule type="expression" dxfId="17" priority="39">
      <formula>MOD(ROW(),2)=1</formula>
    </cfRule>
  </conditionalFormatting>
  <conditionalFormatting sqref="C16:C17 A16:A17">
    <cfRule type="expression" dxfId="16" priority="25">
      <formula>MOD(ROW(),2)=0</formula>
    </cfRule>
  </conditionalFormatting>
  <conditionalFormatting sqref="A8:D10">
    <cfRule type="expression" dxfId="15" priority="24">
      <formula>MOD(ROW(),2)=0</formula>
    </cfRule>
  </conditionalFormatting>
  <conditionalFormatting sqref="E8:E10">
    <cfRule type="expression" dxfId="14" priority="22">
      <formula>MOD(ROW(),2)=0</formula>
    </cfRule>
    <cfRule type="expression" dxfId="13" priority="23">
      <formula>MOD(ROW(),2)=1</formula>
    </cfRule>
  </conditionalFormatting>
  <conditionalFormatting sqref="A7:D7">
    <cfRule type="expression" dxfId="12" priority="16">
      <formula>MOD(ROW(),2)=0</formula>
    </cfRule>
  </conditionalFormatting>
  <conditionalFormatting sqref="E7">
    <cfRule type="expression" dxfId="11" priority="14">
      <formula>MOD(ROW(),2)=0</formula>
    </cfRule>
    <cfRule type="expression" dxfId="10" priority="15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</vt:i4>
      </vt:variant>
    </vt:vector>
  </HeadingPairs>
  <TitlesOfParts>
    <vt:vector size="2" baseType="lpstr">
      <vt:lpstr>SIJEČANJ </vt:lpstr>
      <vt:lpstr>VELJAČA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Ivna Petričević</cp:lastModifiedBy>
  <cp:lastPrinted>2024-02-08T13:43:49Z</cp:lastPrinted>
  <dcterms:created xsi:type="dcterms:W3CDTF">2016-11-01T03:33:07Z</dcterms:created>
  <dcterms:modified xsi:type="dcterms:W3CDTF">2026-01-08T08:54:23Z</dcterms:modified>
</cp:coreProperties>
</file>